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11" i="1" l="1"/>
  <c r="C6" i="1"/>
  <c r="C12" i="1" s="1"/>
  <c r="C10" i="1" l="1"/>
  <c r="C7" i="1"/>
  <c r="F29" i="1" l="1"/>
  <c r="F19" i="1"/>
  <c r="F28" i="1"/>
  <c r="F25" i="1"/>
  <c r="F17" i="1"/>
  <c r="F24" i="1"/>
  <c r="F16" i="1"/>
  <c r="F30" i="1"/>
  <c r="F22" i="1"/>
  <c r="F18" i="1"/>
  <c r="F23" i="1"/>
  <c r="F21" i="1"/>
  <c r="F20" i="1"/>
  <c r="F27" i="1"/>
  <c r="F26" i="1"/>
  <c r="C23" i="1"/>
  <c r="C30" i="1"/>
  <c r="C22" i="1"/>
  <c r="C29" i="1"/>
  <c r="C21" i="1"/>
  <c r="C27" i="1"/>
  <c r="C19" i="1"/>
  <c r="C28" i="1"/>
  <c r="C20" i="1"/>
  <c r="C26" i="1"/>
  <c r="C18" i="1"/>
  <c r="C25" i="1"/>
  <c r="C17" i="1"/>
  <c r="C24" i="1"/>
  <c r="C16" i="1"/>
</calcChain>
</file>

<file path=xl/sharedStrings.xml><?xml version="1.0" encoding="utf-8"?>
<sst xmlns="http://schemas.openxmlformats.org/spreadsheetml/2006/main" count="36" uniqueCount="32">
  <si>
    <t>h</t>
  </si>
  <si>
    <t>d</t>
  </si>
  <si>
    <t>D1</t>
  </si>
  <si>
    <t>v1</t>
  </si>
  <si>
    <t>D2</t>
  </si>
  <si>
    <t>v2</t>
  </si>
  <si>
    <t>b</t>
  </si>
  <si>
    <t>c</t>
  </si>
  <si>
    <t>a</t>
  </si>
  <si>
    <t>D</t>
  </si>
  <si>
    <t>v</t>
  </si>
  <si>
    <t>v (mm)</t>
  </si>
  <si>
    <t>D (m)</t>
  </si>
  <si>
    <t>Entrar dues marques</t>
  </si>
  <si>
    <t>Mesures arc</t>
  </si>
  <si>
    <t>Càlcul d'escala de visor</t>
  </si>
  <si>
    <t>© Josep Gregori i Font, Març 2018</t>
  </si>
  <si>
    <t>Coefs. calculats</t>
  </si>
  <si>
    <t>(1)</t>
  </si>
  <si>
    <t>(2)</t>
  </si>
  <si>
    <t>(3)</t>
  </si>
  <si>
    <t>(4)</t>
  </si>
  <si>
    <t>INSTRUCCIONS</t>
  </si>
  <si>
    <t>Entreu aquestes dades i els càlculs es fan automàticament</t>
  </si>
  <si>
    <t>! NO MODIFIQUEU RES MÉS !</t>
  </si>
  <si>
    <t>Distància diòpter a visor amb l'arc a mur (en cm)</t>
  </si>
  <si>
    <t>Distància diòpter a fletxa amb l'arc a mur (en cm)</t>
  </si>
  <si>
    <t>Distància 1 i visor que li correspon. Idealment 10m   (D en m)</t>
  </si>
  <si>
    <t>Distància 2 i visor que li correspon. Idealment 60m   (v en mm)</t>
  </si>
  <si>
    <t>c: Coeficient de pràbola</t>
  </si>
  <si>
    <t>b: Coeficient de paralaxa</t>
  </si>
  <si>
    <t>a: Desplaçament del zero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</si>
</sst>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0" fontId="3" fillId="0" borderId="0" xfId="0" applyFont="1"/>
    <xf numFmtId="0" fontId="3" fillId="0" borderId="8" xfId="0" applyFont="1" applyBorder="1" applyAlignment="1">
      <alignment horizontal="right"/>
    </xf>
    <xf numFmtId="0" fontId="5" fillId="2" borderId="9" xfId="0" applyFont="1" applyFill="1" applyBorder="1"/>
    <xf numFmtId="0" fontId="3" fillId="0" borderId="2" xfId="0" applyFont="1" applyBorder="1" applyAlignment="1">
      <alignment horizontal="right"/>
    </xf>
    <xf numFmtId="0" fontId="5" fillId="2" borderId="3" xfId="0" applyFont="1" applyFill="1" applyBorder="1"/>
    <xf numFmtId="0" fontId="3" fillId="0" borderId="1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2" borderId="11" xfId="0" applyFont="1" applyFill="1" applyBorder="1"/>
    <xf numFmtId="0" fontId="3" fillId="0" borderId="6" xfId="0" applyFont="1" applyBorder="1" applyAlignment="1">
      <alignment horizontal="right"/>
    </xf>
    <xf numFmtId="0" fontId="5" fillId="2" borderId="7" xfId="0" applyFont="1" applyFill="1" applyBorder="1"/>
    <xf numFmtId="0" fontId="3" fillId="0" borderId="13" xfId="0" applyFont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3" fillId="0" borderId="0" xfId="0" applyFont="1" applyFill="1"/>
    <xf numFmtId="0" fontId="6" fillId="0" borderId="18" xfId="0" applyFont="1" applyBorder="1"/>
    <xf numFmtId="164" fontId="6" fillId="0" borderId="18" xfId="0" applyNumberFormat="1" applyFont="1" applyBorder="1"/>
    <xf numFmtId="0" fontId="6" fillId="0" borderId="19" xfId="0" applyFont="1" applyBorder="1"/>
    <xf numFmtId="164" fontId="6" fillId="0" borderId="19" xfId="0" applyNumberFormat="1" applyFont="1" applyBorder="1"/>
    <xf numFmtId="0" fontId="3" fillId="0" borderId="0" xfId="0" applyFont="1" applyFill="1" applyBorder="1"/>
    <xf numFmtId="0" fontId="6" fillId="3" borderId="20" xfId="0" applyFont="1" applyFill="1" applyBorder="1"/>
    <xf numFmtId="164" fontId="6" fillId="3" borderId="20" xfId="0" applyNumberFormat="1" applyFont="1" applyFill="1" applyBorder="1"/>
    <xf numFmtId="0" fontId="6" fillId="3" borderId="18" xfId="0" applyFont="1" applyFill="1" applyBorder="1"/>
    <xf numFmtId="164" fontId="6" fillId="3" borderId="18" xfId="0" applyNumberFormat="1" applyFont="1" applyFill="1" applyBorder="1"/>
    <xf numFmtId="0" fontId="6" fillId="4" borderId="1" xfId="0" applyFont="1" applyFill="1" applyBorder="1" applyAlignment="1">
      <alignment horizontal="right"/>
    </xf>
    <xf numFmtId="165" fontId="3" fillId="3" borderId="3" xfId="0" applyNumberFormat="1" applyFont="1" applyFill="1" applyBorder="1"/>
    <xf numFmtId="165" fontId="3" fillId="3" borderId="5" xfId="0" applyNumberFormat="1" applyFont="1" applyFill="1" applyBorder="1"/>
    <xf numFmtId="165" fontId="3" fillId="3" borderId="7" xfId="0" applyNumberFormat="1" applyFont="1" applyFill="1" applyBorder="1"/>
    <xf numFmtId="0" fontId="8" fillId="0" borderId="0" xfId="0" quotePrefix="1" applyFont="1"/>
    <xf numFmtId="0" fontId="10" fillId="0" borderId="0" xfId="0" quotePrefix="1" applyFont="1"/>
    <xf numFmtId="0" fontId="3" fillId="3" borderId="21" xfId="0" applyFont="1" applyFill="1" applyBorder="1"/>
    <xf numFmtId="0" fontId="0" fillId="3" borderId="22" xfId="0" applyFill="1" applyBorder="1"/>
    <xf numFmtId="0" fontId="0" fillId="3" borderId="23" xfId="0" applyFill="1" applyBorder="1"/>
    <xf numFmtId="0" fontId="3" fillId="3" borderId="24" xfId="0" applyFont="1" applyFill="1" applyBorder="1"/>
    <xf numFmtId="0" fontId="8" fillId="3" borderId="24" xfId="0" quotePrefix="1" applyFont="1" applyFill="1" applyBorder="1" applyAlignment="1">
      <alignment horizontal="right"/>
    </xf>
    <xf numFmtId="0" fontId="8" fillId="3" borderId="26" xfId="0" quotePrefix="1" applyFont="1" applyFill="1" applyBorder="1" applyAlignment="1">
      <alignment horizontal="right"/>
    </xf>
    <xf numFmtId="0" fontId="11" fillId="0" borderId="0" xfId="0" applyFont="1"/>
    <xf numFmtId="0" fontId="12" fillId="3" borderId="22" xfId="0" applyFont="1" applyFill="1" applyBorder="1"/>
    <xf numFmtId="0" fontId="9" fillId="3" borderId="0" xfId="0" applyFont="1" applyFill="1" applyBorder="1" applyAlignment="1"/>
    <xf numFmtId="0" fontId="9" fillId="3" borderId="25" xfId="0" applyFont="1" applyFill="1" applyBorder="1" applyAlignment="1"/>
    <xf numFmtId="0" fontId="9" fillId="3" borderId="17" xfId="0" applyFont="1" applyFill="1" applyBorder="1" applyAlignment="1"/>
    <xf numFmtId="0" fontId="9" fillId="3" borderId="27" xfId="0" applyFont="1" applyFill="1" applyBorder="1" applyAlignment="1"/>
    <xf numFmtId="0" fontId="2" fillId="3" borderId="0" xfId="0" applyFont="1" applyFill="1" applyBorder="1" applyAlignment="1"/>
    <xf numFmtId="0" fontId="2" fillId="3" borderId="25" xfId="0" applyFont="1" applyFill="1" applyBorder="1" applyAlignment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438149</xdr:colOff>
      <xdr:row>21</xdr:row>
      <xdr:rowOff>1</xdr:rowOff>
    </xdr:from>
    <xdr:ext cx="5114925" cy="2124074"/>
    <xdr:sp macro="" textlink="">
      <xdr:nvSpPr>
        <xdr:cNvPr id="3" name="2 CuadroTexto"/>
        <xdr:cNvSpPr txBox="1"/>
      </xdr:nvSpPr>
      <xdr:spPr>
        <a:xfrm>
          <a:off x="3352799" y="4362451"/>
          <a:ext cx="5114925" cy="2124074"/>
        </a:xfrm>
        <a:prstGeom prst="rect">
          <a:avLst/>
        </a:prstGeom>
        <a:solidFill>
          <a:schemeClr val="bg1"/>
        </a:solidFill>
        <a:ln w="1905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8</xdr:col>
      <xdr:colOff>0</xdr:colOff>
      <xdr:row>17</xdr:row>
      <xdr:rowOff>0</xdr:rowOff>
    </xdr:from>
    <xdr:to>
      <xdr:col>11</xdr:col>
      <xdr:colOff>133039</xdr:colOff>
      <xdr:row>20</xdr:row>
      <xdr:rowOff>18958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81375" y="3409950"/>
          <a:ext cx="2485714" cy="733333"/>
        </a:xfrm>
        <a:prstGeom prst="rect">
          <a:avLst/>
        </a:prstGeom>
        <a:ln w="19050">
          <a:solidFill>
            <a:schemeClr val="accent1"/>
          </a:solidFill>
        </a:ln>
      </xdr:spPr>
    </xdr:pic>
    <xdr:clientData/>
  </xdr:twoCellAnchor>
  <xdr:twoCellAnchor editAs="oneCell">
    <xdr:from>
      <xdr:col>8</xdr:col>
      <xdr:colOff>19050</xdr:colOff>
      <xdr:row>22</xdr:row>
      <xdr:rowOff>219075</xdr:rowOff>
    </xdr:from>
    <xdr:to>
      <xdr:col>14</xdr:col>
      <xdr:colOff>313724</xdr:colOff>
      <xdr:row>26</xdr:row>
      <xdr:rowOff>123718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00425" y="4819650"/>
          <a:ext cx="4809524" cy="857143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21</xdr:row>
      <xdr:rowOff>19050</xdr:rowOff>
    </xdr:from>
    <xdr:to>
      <xdr:col>9</xdr:col>
      <xdr:colOff>533232</xdr:colOff>
      <xdr:row>23</xdr:row>
      <xdr:rowOff>47562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00425" y="4381500"/>
          <a:ext cx="1342857" cy="504762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</xdr:colOff>
      <xdr:row>26</xdr:row>
      <xdr:rowOff>38100</xdr:rowOff>
    </xdr:from>
    <xdr:to>
      <xdr:col>11</xdr:col>
      <xdr:colOff>85424</xdr:colOff>
      <xdr:row>29</xdr:row>
      <xdr:rowOff>161820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09950" y="5591175"/>
          <a:ext cx="2409524" cy="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32"/>
  <sheetViews>
    <sheetView tabSelected="1" workbookViewId="0"/>
  </sheetViews>
  <sheetFormatPr baseColWidth="10" defaultColWidth="9.140625" defaultRowHeight="15" x14ac:dyDescent="0.25"/>
  <cols>
    <col min="1" max="1" width="5.28515625" customWidth="1"/>
    <col min="2" max="2" width="8.42578125" customWidth="1"/>
    <col min="3" max="3" width="9.85546875" customWidth="1"/>
    <col min="4" max="4" width="4.42578125" customWidth="1"/>
    <col min="5" max="5" width="5" customWidth="1"/>
    <col min="6" max="6" width="5.85546875" customWidth="1"/>
    <col min="7" max="7" width="4.85546875" customWidth="1"/>
    <col min="8" max="8" width="7" customWidth="1"/>
    <col min="9" max="9" width="12.42578125" customWidth="1"/>
    <col min="10" max="10" width="10.42578125" customWidth="1"/>
    <col min="11" max="11" width="12.42578125" customWidth="1"/>
    <col min="12" max="12" width="11.42578125" customWidth="1"/>
    <col min="13" max="13" width="11.85546875" customWidth="1"/>
  </cols>
  <sheetData>
    <row r="2" spans="2:13" ht="18.75" x14ac:dyDescent="0.3">
      <c r="B2" s="54" t="s">
        <v>15</v>
      </c>
      <c r="C2" s="55"/>
      <c r="D2" s="55"/>
      <c r="E2" s="55"/>
      <c r="F2" s="55"/>
      <c r="G2" s="55"/>
      <c r="H2" s="56"/>
    </row>
    <row r="4" spans="2:13" ht="15.75" customHeight="1" x14ac:dyDescent="0.25">
      <c r="B4" s="49" t="s">
        <v>14</v>
      </c>
      <c r="C4" s="51"/>
      <c r="D4" s="3"/>
      <c r="E4" s="49" t="s">
        <v>13</v>
      </c>
      <c r="F4" s="50"/>
      <c r="G4" s="50"/>
      <c r="H4" s="51"/>
    </row>
    <row r="5" spans="2:13" ht="6" customHeight="1" x14ac:dyDescent="0.25">
      <c r="B5" s="3"/>
      <c r="C5" s="3"/>
      <c r="D5" s="3"/>
      <c r="E5" s="3"/>
      <c r="F5" s="3"/>
      <c r="G5" s="3"/>
      <c r="H5" s="3"/>
    </row>
    <row r="6" spans="2:13" ht="15.75" x14ac:dyDescent="0.25">
      <c r="B6" s="4" t="s">
        <v>1</v>
      </c>
      <c r="C6" s="5">
        <f>29.4*2.54</f>
        <v>74.676000000000002</v>
      </c>
      <c r="D6" s="33" t="s">
        <v>18</v>
      </c>
      <c r="E6" s="6" t="s">
        <v>2</v>
      </c>
      <c r="F6" s="7">
        <v>10</v>
      </c>
      <c r="G6" s="8" t="s">
        <v>3</v>
      </c>
      <c r="H6" s="7">
        <v>33</v>
      </c>
      <c r="I6" s="34" t="s">
        <v>20</v>
      </c>
    </row>
    <row r="7" spans="2:13" ht="15.75" x14ac:dyDescent="0.25">
      <c r="B7" s="9" t="s">
        <v>0</v>
      </c>
      <c r="C7" s="10">
        <f>3.75*2.54</f>
        <v>9.5250000000000004</v>
      </c>
      <c r="D7" s="33" t="s">
        <v>19</v>
      </c>
      <c r="E7" s="11" t="s">
        <v>4</v>
      </c>
      <c r="F7" s="12">
        <v>60</v>
      </c>
      <c r="G7" s="13" t="s">
        <v>5</v>
      </c>
      <c r="H7" s="12">
        <v>54</v>
      </c>
      <c r="I7" s="34" t="s">
        <v>21</v>
      </c>
    </row>
    <row r="8" spans="2:13" ht="15.75" x14ac:dyDescent="0.25">
      <c r="B8" s="17"/>
      <c r="C8" s="18"/>
      <c r="D8" s="19"/>
      <c r="E8" s="17"/>
      <c r="F8" s="18"/>
      <c r="G8" s="17"/>
      <c r="H8" s="18"/>
    </row>
    <row r="9" spans="2:13" ht="15.75" x14ac:dyDescent="0.25">
      <c r="B9" s="52" t="s">
        <v>17</v>
      </c>
      <c r="C9" s="53"/>
      <c r="D9" s="3"/>
      <c r="E9" s="3"/>
      <c r="F9" s="3"/>
      <c r="G9" s="3"/>
      <c r="H9" s="35"/>
      <c r="I9" s="42" t="s">
        <v>22</v>
      </c>
      <c r="J9" s="36"/>
      <c r="K9" s="36"/>
      <c r="L9" s="36"/>
      <c r="M9" s="37"/>
    </row>
    <row r="10" spans="2:13" ht="15.75" x14ac:dyDescent="0.25">
      <c r="B10" s="14" t="s">
        <v>8</v>
      </c>
      <c r="C10" s="30">
        <f>H6-C11/F6-C12*F6</f>
        <v>20.5016295</v>
      </c>
      <c r="D10" s="3"/>
      <c r="E10" s="3"/>
      <c r="F10" s="3"/>
      <c r="G10" s="3"/>
      <c r="H10" s="38"/>
      <c r="I10" s="47" t="s">
        <v>23</v>
      </c>
      <c r="J10" s="47"/>
      <c r="K10" s="47"/>
      <c r="L10" s="47"/>
      <c r="M10" s="48"/>
    </row>
    <row r="11" spans="2:13" ht="15.75" x14ac:dyDescent="0.25">
      <c r="B11" s="15" t="s">
        <v>6</v>
      </c>
      <c r="C11" s="31">
        <f>C6*C7/100*10</f>
        <v>71.128889999999998</v>
      </c>
      <c r="D11" s="3"/>
      <c r="E11" s="3"/>
      <c r="F11" s="3"/>
      <c r="G11" s="3"/>
      <c r="H11" s="39" t="s">
        <v>18</v>
      </c>
      <c r="I11" s="43" t="s">
        <v>25</v>
      </c>
      <c r="J11" s="43"/>
      <c r="K11" s="43"/>
      <c r="L11" s="43"/>
      <c r="M11" s="44"/>
    </row>
    <row r="12" spans="2:13" ht="15.75" x14ac:dyDescent="0.25">
      <c r="B12" s="16" t="s">
        <v>7</v>
      </c>
      <c r="C12" s="32">
        <f>((H7-H6)+(F7-F6)/(F6*F7)*C11)*1/(F7-F6)</f>
        <v>0.53854815</v>
      </c>
      <c r="D12" s="3"/>
      <c r="E12" s="3"/>
      <c r="F12" s="3"/>
      <c r="G12" s="3"/>
      <c r="H12" s="39" t="s">
        <v>19</v>
      </c>
      <c r="I12" s="43" t="s">
        <v>26</v>
      </c>
      <c r="J12" s="43"/>
      <c r="K12" s="43"/>
      <c r="L12" s="43"/>
      <c r="M12" s="44"/>
    </row>
    <row r="13" spans="2:13" ht="15.75" x14ac:dyDescent="0.25">
      <c r="B13" s="17"/>
      <c r="C13" s="24"/>
      <c r="D13" s="3"/>
      <c r="E13" s="3"/>
      <c r="F13" s="3"/>
      <c r="G13" s="3"/>
      <c r="H13" s="39" t="s">
        <v>20</v>
      </c>
      <c r="I13" s="43" t="s">
        <v>27</v>
      </c>
      <c r="J13" s="43"/>
      <c r="K13" s="43"/>
      <c r="L13" s="43"/>
      <c r="M13" s="44"/>
    </row>
    <row r="14" spans="2:13" ht="15.75" x14ac:dyDescent="0.25">
      <c r="H14" s="40" t="s">
        <v>21</v>
      </c>
      <c r="I14" s="45" t="s">
        <v>28</v>
      </c>
      <c r="J14" s="45"/>
      <c r="K14" s="45"/>
      <c r="L14" s="45"/>
      <c r="M14" s="46"/>
    </row>
    <row r="15" spans="2:13" ht="18.75" x14ac:dyDescent="0.3">
      <c r="B15" s="29" t="s">
        <v>12</v>
      </c>
      <c r="C15" s="29" t="s">
        <v>11</v>
      </c>
      <c r="E15" s="1" t="s">
        <v>9</v>
      </c>
      <c r="F15" s="1" t="s">
        <v>10</v>
      </c>
      <c r="I15" s="41" t="s">
        <v>24</v>
      </c>
    </row>
    <row r="16" spans="2:13" ht="18.75" x14ac:dyDescent="0.3">
      <c r="B16" s="25">
        <v>5</v>
      </c>
      <c r="C16" s="26">
        <f>$C$10+$C$11/B16+$C$12*B16</f>
        <v>37.420148249999997</v>
      </c>
      <c r="E16">
        <v>2</v>
      </c>
      <c r="F16" s="2">
        <f>$C$10+$C$11/E16+$C$12*E16</f>
        <v>57.1431708</v>
      </c>
    </row>
    <row r="17" spans="2:13" ht="18.75" x14ac:dyDescent="0.3">
      <c r="B17" s="20">
        <v>10</v>
      </c>
      <c r="C17" s="21">
        <f t="shared" ref="C17:C30" si="0">$C$10+$C$11/B17+$C$12*B17</f>
        <v>33</v>
      </c>
      <c r="E17">
        <v>3</v>
      </c>
      <c r="F17" s="2">
        <f t="shared" ref="F17:F30" si="1">$C$10+$C$11/E17+$C$12*E17</f>
        <v>45.826903949999995</v>
      </c>
    </row>
    <row r="18" spans="2:13" ht="18.75" x14ac:dyDescent="0.3">
      <c r="B18" s="27">
        <v>15</v>
      </c>
      <c r="C18" s="28">
        <f t="shared" si="0"/>
        <v>33.321777749999995</v>
      </c>
      <c r="E18">
        <v>4</v>
      </c>
      <c r="F18" s="2">
        <f t="shared" si="1"/>
        <v>40.438044599999998</v>
      </c>
      <c r="M18" t="s">
        <v>31</v>
      </c>
    </row>
    <row r="19" spans="2:13" ht="18.75" x14ac:dyDescent="0.3">
      <c r="B19" s="20">
        <v>18</v>
      </c>
      <c r="C19" s="21">
        <f t="shared" si="0"/>
        <v>34.147101200000002</v>
      </c>
      <c r="E19">
        <v>5</v>
      </c>
      <c r="F19" s="2">
        <f t="shared" si="1"/>
        <v>37.420148249999997</v>
      </c>
      <c r="M19" t="s">
        <v>30</v>
      </c>
    </row>
    <row r="20" spans="2:13" ht="18.75" x14ac:dyDescent="0.3">
      <c r="B20" s="20">
        <v>20</v>
      </c>
      <c r="C20" s="21">
        <f t="shared" si="0"/>
        <v>34.829037</v>
      </c>
      <c r="E20">
        <v>6</v>
      </c>
      <c r="F20" s="2">
        <f t="shared" si="1"/>
        <v>35.587733400000005</v>
      </c>
      <c r="M20" t="s">
        <v>29</v>
      </c>
    </row>
    <row r="21" spans="2:13" ht="18.75" x14ac:dyDescent="0.3">
      <c r="B21" s="27">
        <v>25</v>
      </c>
      <c r="C21" s="28">
        <f t="shared" si="0"/>
        <v>36.810488849999999</v>
      </c>
      <c r="E21">
        <v>7</v>
      </c>
      <c r="F21" s="2">
        <f t="shared" si="1"/>
        <v>34.432736550000001</v>
      </c>
    </row>
    <row r="22" spans="2:13" ht="18.75" x14ac:dyDescent="0.3">
      <c r="B22" s="20">
        <v>30</v>
      </c>
      <c r="C22" s="21">
        <f t="shared" si="0"/>
        <v>39.029037000000002</v>
      </c>
      <c r="E22">
        <v>8</v>
      </c>
      <c r="F22" s="2">
        <f t="shared" si="1"/>
        <v>33.701125950000005</v>
      </c>
    </row>
    <row r="23" spans="2:13" ht="18.75" x14ac:dyDescent="0.3">
      <c r="B23" s="27">
        <v>35</v>
      </c>
      <c r="C23" s="28">
        <f t="shared" si="0"/>
        <v>41.383068750000007</v>
      </c>
      <c r="E23">
        <v>9</v>
      </c>
      <c r="F23" s="2">
        <f t="shared" si="1"/>
        <v>33.251772850000002</v>
      </c>
    </row>
    <row r="24" spans="2:13" ht="18.75" x14ac:dyDescent="0.3">
      <c r="B24" s="20">
        <v>40</v>
      </c>
      <c r="C24" s="21">
        <f t="shared" si="0"/>
        <v>43.821777749999995</v>
      </c>
      <c r="E24">
        <v>10</v>
      </c>
      <c r="F24" s="2">
        <f t="shared" si="1"/>
        <v>33</v>
      </c>
    </row>
    <row r="25" spans="2:13" ht="18.75" x14ac:dyDescent="0.3">
      <c r="B25" s="27">
        <v>45</v>
      </c>
      <c r="C25" s="28">
        <f t="shared" si="0"/>
        <v>46.31693825</v>
      </c>
      <c r="E25">
        <v>11</v>
      </c>
      <c r="F25" s="2">
        <f t="shared" si="1"/>
        <v>32.891921877272729</v>
      </c>
    </row>
    <row r="26" spans="2:13" ht="18.75" x14ac:dyDescent="0.3">
      <c r="B26" s="20">
        <v>50</v>
      </c>
      <c r="C26" s="21">
        <f t="shared" si="0"/>
        <v>48.8516148</v>
      </c>
      <c r="E26">
        <v>12</v>
      </c>
      <c r="F26" s="2">
        <f t="shared" si="1"/>
        <v>32.891614799999999</v>
      </c>
    </row>
    <row r="27" spans="2:13" ht="18.75" x14ac:dyDescent="0.3">
      <c r="B27" s="27">
        <v>55</v>
      </c>
      <c r="C27" s="28">
        <f t="shared" si="0"/>
        <v>51.415030295454542</v>
      </c>
      <c r="E27">
        <v>13</v>
      </c>
      <c r="F27" s="2">
        <f t="shared" si="1"/>
        <v>32.974208526923078</v>
      </c>
    </row>
    <row r="28" spans="2:13" ht="18.75" x14ac:dyDescent="0.3">
      <c r="B28" s="20">
        <v>60</v>
      </c>
      <c r="C28" s="21">
        <f t="shared" si="0"/>
        <v>54</v>
      </c>
      <c r="E28">
        <v>14</v>
      </c>
      <c r="F28" s="2">
        <f t="shared" si="1"/>
        <v>33.1219386</v>
      </c>
    </row>
    <row r="29" spans="2:13" ht="18.75" x14ac:dyDescent="0.3">
      <c r="B29" s="27">
        <v>65</v>
      </c>
      <c r="C29" s="28">
        <f t="shared" si="0"/>
        <v>56.601549865384612</v>
      </c>
      <c r="E29">
        <v>15</v>
      </c>
      <c r="F29" s="2">
        <f t="shared" si="1"/>
        <v>33.321777749999995</v>
      </c>
    </row>
    <row r="30" spans="2:13" ht="18.75" x14ac:dyDescent="0.3">
      <c r="B30" s="22">
        <v>70</v>
      </c>
      <c r="C30" s="23">
        <f t="shared" si="0"/>
        <v>59.216127</v>
      </c>
      <c r="E30">
        <v>16</v>
      </c>
      <c r="F30" s="2">
        <f t="shared" si="1"/>
        <v>33.563955524999997</v>
      </c>
    </row>
    <row r="32" spans="2:13" x14ac:dyDescent="0.25">
      <c r="B32" s="57" t="s">
        <v>16</v>
      </c>
      <c r="C32" s="57"/>
      <c r="D32" s="57"/>
      <c r="E32" s="57"/>
      <c r="F32" s="57"/>
      <c r="G32" s="57"/>
      <c r="H32" s="57"/>
    </row>
  </sheetData>
  <mergeCells count="10">
    <mergeCell ref="E4:H4"/>
    <mergeCell ref="B4:C4"/>
    <mergeCell ref="B9:C9"/>
    <mergeCell ref="B2:H2"/>
    <mergeCell ref="B32:H32"/>
    <mergeCell ref="I11:M11"/>
    <mergeCell ref="I12:M12"/>
    <mergeCell ref="I13:M13"/>
    <mergeCell ref="I14:M14"/>
    <mergeCell ref="I10:M10"/>
  </mergeCells>
  <pageMargins left="0.70866141732283472" right="0.70866141732283472" top="0.74803149606299213" bottom="0.74803149606299213" header="0.31496062992125984" footer="0.31496062992125984"/>
  <pageSetup paperSize="9" scale="92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2018-08-06T05:23:20Z</dcterms:modified>
</cp:coreProperties>
</file>